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'!$A$5:$L$39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<sst xmlns="http://schemas.openxmlformats.org/spreadsheetml/2006/main" count="96" uniqueCount="92">
  <si>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</si>
  <si>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</si>
  <si>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</si>
  <si>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</si>
  <si>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</si>
  <si>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</si>
  <si>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</si>
  <si>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</si>
  <si>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</si>
  <si>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</si>
  <si>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</si>
  <si>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</si>
  <si>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</si>
  <si>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</si>
  <si>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</si>
  <si>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</si>
  <si>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</si>
  <si>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</si>
  <si>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</si>
  <si>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</si>
  <si>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</si>
  <si>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</si>
  <si>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</si>
  <si>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</si>
  <si>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</si>
  <si>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</si>
  <si>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</si>
  <si>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</si>
  <si>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</si>
  <si>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</si>
  <si>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</si>
  <si>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</si>
  <si>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</si>
  <si>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</si>
  <si>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</si>
  <si>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</si>
  <si>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</si>
  <si>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</si>
  <si>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</si>
  <si>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</si>
  <si>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</si>
  <si>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</si>
  <si>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</si>
  <si>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</si>
  <si>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</si>
  <si>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</si>
  <si>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</si>
  <si>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</si>
  <si>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</si>
  <si>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</si>
  <si>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</si>
  <si>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</si>
  <si>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</si>
  <si>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</si>
  <si>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</si>
  <si>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</si>
  <si>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</si>
  <si>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</si>
  <si>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</si>
  <si>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</si>
  <si>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</si>
  <si>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</si>
  <si>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</si>
  <si>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</si>
  <si>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</si>
  <si>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</si>
  <si>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</si>
  <si>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</si>
  <si>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</si>
  <si>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</si>
  <si>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</si>
  <si>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</si>
  <si>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</si>
  <si>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</si>
  <si>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</si>
  <si>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</si>
  <si>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</si>
  <si>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</si>
  <si>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CASA DE SANATATE DAMBOVITA</t>
  </si>
  <si>
    <t>Sef Serviciu Dec.Servicii Medicale,</t>
  </si>
  <si>
    <t>ec.Termegan Liliana</t>
  </si>
  <si>
    <t>Suma repartizata</t>
  </si>
  <si>
    <t>Spitalul municipal Moreni</t>
  </si>
  <si>
    <t>Criteriul de disponibilitate</t>
  </si>
  <si>
    <t>pentru Aug-Dec 2021</t>
  </si>
  <si>
    <t>Director general</t>
  </si>
  <si>
    <t>ec Sandu Niculina</t>
  </si>
  <si>
    <t>dr.jr.Craciun Cornel</t>
  </si>
  <si>
    <t xml:space="preserve">    Lista furnizorilor de radiologie-imagistica medicala din judetul Dambovita si sumele repartizate pentru perioada August-Decembrie 2021, utilizand criteriile din anexa 20 la Ordinul MS/CNAS nr. 1068/627/2021  si punctajul obtinut de furnizori la contractare, actualizat la data prezentei File de Buget nr. DG 1.949 /28.06.2021</t>
  </si>
  <si>
    <t>jr.Sima Cristina</t>
  </si>
  <si>
    <t>ec.Agnes Dinca</t>
  </si>
  <si>
    <t>Intocmit,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</si>
</sst>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14" xfId="0" applyBorder="1" applyAlignment="1">
      <alignment vertical="justify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7" t="s">
        <v>27</v>
      </c>
      <c r="L2" s="37" t="s">
        <v>28</v>
      </c>
      <c r="M2" s="37" t="s">
        <v>29</v>
      </c>
      <c r="N2" s="37" t="s">
        <v>30</v>
      </c>
      <c r="O2" s="37" t="s">
        <v>11</v>
      </c>
      <c r="P2" s="37" t="s">
        <v>31</v>
      </c>
      <c r="Q2" s="37" t="s">
        <v>32</v>
      </c>
      <c r="R2" s="37" t="s">
        <v>33</v>
      </c>
      <c r="S2" s="37" t="s">
        <v>34</v>
      </c>
      <c r="T2" s="37" t="s">
        <v>35</v>
      </c>
      <c r="U2" s="37" t="s">
        <v>36</v>
      </c>
      <c r="V2" s="37" t="s">
        <v>37</v>
      </c>
      <c r="W2" s="37" t="s">
        <v>38</v>
      </c>
      <c r="X2" s="37" t="s">
        <v>39</v>
      </c>
      <c r="Y2" s="37" t="s">
        <v>40</v>
      </c>
      <c r="Z2" s="37" t="s">
        <v>41</v>
      </c>
      <c r="AA2" s="37" t="s">
        <v>42</v>
      </c>
      <c r="AB2" s="37" t="s">
        <v>43</v>
      </c>
      <c r="AC2" s="37" t="s">
        <v>44</v>
      </c>
      <c r="AD2" s="37" t="s">
        <v>45</v>
      </c>
      <c r="AE2" s="37" t="s">
        <v>46</v>
      </c>
      <c r="AF2" s="37" t="s">
        <v>50</v>
      </c>
      <c r="AG2" s="37" t="s">
        <v>51</v>
      </c>
      <c r="AH2" s="37" t="s">
        <v>52</v>
      </c>
      <c r="AI2" s="37" t="s">
        <v>53</v>
      </c>
      <c r="AJ2" s="37" t="s">
        <v>54</v>
      </c>
      <c r="AK2" s="37" t="s">
        <v>55</v>
      </c>
      <c r="AL2" s="37" t="s">
        <v>56</v>
      </c>
      <c r="AM2" s="37" t="s">
        <v>57</v>
      </c>
      <c r="AN2" s="37" t="s">
        <v>58</v>
      </c>
      <c r="AO2" s="37" t="s">
        <v>47</v>
      </c>
      <c r="AP2" s="37" t="s">
        <v>48</v>
      </c>
      <c r="AQ2" s="37" t="s">
        <v>49</v>
      </c>
      <c r="AR2" s="37" t="s">
        <v>59</v>
      </c>
      <c r="AS2" s="37" t="s">
        <v>60</v>
      </c>
      <c r="AT2" s="37" t="s">
        <v>61</v>
      </c>
      <c r="AU2" s="37" t="s">
        <v>62</v>
      </c>
      <c r="AV2" s="37" t="s">
        <v>63</v>
      </c>
      <c r="AW2" s="37" t="s">
        <v>64</v>
      </c>
      <c r="AX2" s="37" t="s">
        <v>65</v>
      </c>
      <c r="AY2" s="37" t="s">
        <v>66</v>
      </c>
      <c r="AZ2" s="37" t="s">
        <v>67</v>
      </c>
      <c r="BA2" s="37" t="s">
        <v>68</v>
      </c>
      <c r="BB2" s="37" t="s">
        <v>69</v>
      </c>
      <c r="BC2" s="37" t="s">
        <v>70</v>
      </c>
      <c r="BD2" s="48" t="s">
        <v>71</v>
      </c>
      <c r="BE2" s="37" t="s">
        <v>72</v>
      </c>
      <c r="BF2" s="37" t="s">
        <v>73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 t="e">
        <f>MAX(BG9,BG11)</f>
        <v>#NAME?</v>
      </c>
      <c r="BH3" s="23" t="e">
        <f>BG3</f>
        <v>#NAME?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 t="e">
        <f>MIN(BG9,BG11)</f>
        <v>#NAME?</v>
      </c>
      <c r="BH4" s="23" t="e">
        <f>BG4</f>
        <v>#NAME?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 t="e">
        <f t="shared" si="2"/>
        <v>#NAME?</v>
      </c>
      <c r="BH5" s="24" t="e">
        <f>BG5</f>
        <v>#NAME?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1" t="s">
        <v>16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1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 t="e">
        <f t="shared" si="4"/>
        <v>#NAME?</v>
      </c>
      <c r="Q9" s="12" t="e">
        <f t="shared" si="4"/>
        <v>#NAME?</v>
      </c>
      <c r="R9" s="12" t="e">
        <f t="shared" si="4"/>
        <v>#NAME?</v>
      </c>
      <c r="S9" s="12" t="e">
        <f t="shared" si="4"/>
        <v>#NAME?</v>
      </c>
      <c r="T9" s="12" t="e">
        <f t="shared" si="4"/>
        <v>#NAME?</v>
      </c>
      <c r="U9" s="12" t="e">
        <f t="shared" si="4"/>
        <v>#NAME?</v>
      </c>
      <c r="V9" s="12" t="e">
        <f t="shared" si="4"/>
        <v>#NAME?</v>
      </c>
      <c r="W9" s="12" t="e">
        <f t="shared" si="4"/>
        <v>#NAME?</v>
      </c>
      <c r="X9" s="12" t="e">
        <f t="shared" si="4"/>
        <v>#NAME?</v>
      </c>
      <c r="Y9" s="12" t="e">
        <f t="shared" si="4"/>
        <v>#NAME?</v>
      </c>
      <c r="Z9" s="12" t="e">
        <f t="shared" si="4"/>
        <v>#NAME?</v>
      </c>
      <c r="AA9" s="12" t="e">
        <f t="shared" si="4"/>
        <v>#NAME?</v>
      </c>
      <c r="AB9" s="12" t="e">
        <f t="shared" si="4"/>
        <v>#NAME?</v>
      </c>
      <c r="AC9" s="12" t="e">
        <f t="shared" si="4"/>
        <v>#NAME?</v>
      </c>
      <c r="AD9" s="12" t="e">
        <f t="shared" si="4"/>
        <v>#NAME?</v>
      </c>
      <c r="AE9" s="12" t="e">
        <f t="shared" si="4"/>
        <v>#NAME?</v>
      </c>
      <c r="AF9" s="12" t="e">
        <f aca="true" t="shared" si="5" ref="AF9:BF9">IF(AF8&lt;&gt;0,punctaj1(AF4,AF3,AF8),"")</f>
        <v>#NAME?</v>
      </c>
      <c r="AG9" s="12" t="e">
        <f t="shared" si="5"/>
        <v>#NAME?</v>
      </c>
      <c r="AH9" s="12" t="e">
        <f t="shared" si="5"/>
        <v>#NAME?</v>
      </c>
      <c r="AI9" s="12" t="e">
        <f t="shared" si="5"/>
        <v>#NAME?</v>
      </c>
      <c r="AJ9" s="12" t="e">
        <f t="shared" si="5"/>
        <v>#NAME?</v>
      </c>
      <c r="AK9" s="12" t="e">
        <f t="shared" si="5"/>
        <v>#NAME?</v>
      </c>
      <c r="AL9" s="12" t="e">
        <f t="shared" si="5"/>
        <v>#NAME?</v>
      </c>
      <c r="AM9" s="12" t="e">
        <f t="shared" si="5"/>
        <v>#NAME?</v>
      </c>
      <c r="AN9" s="12" t="e">
        <f t="shared" si="5"/>
        <v>#NAME?</v>
      </c>
      <c r="AO9" s="12" t="e">
        <f t="shared" si="5"/>
        <v>#NAME?</v>
      </c>
      <c r="AP9" s="12" t="e">
        <f t="shared" si="5"/>
        <v>#NAME?</v>
      </c>
      <c r="AQ9" s="12" t="e">
        <f t="shared" si="5"/>
        <v>#NAME?</v>
      </c>
      <c r="AR9" s="12" t="e">
        <f t="shared" si="5"/>
        <v>#NAME?</v>
      </c>
      <c r="AS9" s="12" t="e">
        <f t="shared" si="5"/>
        <v>#NAME?</v>
      </c>
      <c r="AT9" s="12" t="e">
        <f t="shared" si="5"/>
        <v>#NAME?</v>
      </c>
      <c r="AU9" s="12" t="e">
        <f t="shared" si="5"/>
        <v>#NAME?</v>
      </c>
      <c r="AV9" s="12" t="e">
        <f t="shared" si="5"/>
        <v>#NAME?</v>
      </c>
      <c r="AW9" s="12" t="e">
        <f t="shared" si="5"/>
        <v>#NAME?</v>
      </c>
      <c r="AX9" s="12">
        <f t="shared" si="5"/>
      </c>
      <c r="AY9" s="12" t="e">
        <f t="shared" si="5"/>
        <v>#NAME?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 t="e">
        <f t="shared" si="5"/>
        <v>#NAME?</v>
      </c>
      <c r="BG9" s="30" t="e">
        <f>SUM(C9:BF9)</f>
        <v>#NAME?</v>
      </c>
      <c r="BH9" s="12" t="e">
        <f>IF(BG9&lt;&gt;0,punctaj1($BH$4,$BH$3,BG9),"")</f>
        <v>#NAME?</v>
      </c>
    </row>
    <row r="10" spans="1:60" ht="15" customHeight="1">
      <c r="A10" s="62" t="s">
        <v>17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2"/>
      <c r="B11" s="12" t="s">
        <v>1</v>
      </c>
      <c r="C11" s="44" t="e">
        <f>IF(C10&lt;&gt;0,punctaj1(C4,C3,C10),"")</f>
        <v>#NAME?</v>
      </c>
      <c r="D11" s="44" t="e">
        <f aca="true" t="shared" si="6" ref="D11:BF11">IF(D10&lt;&gt;0,punctaj1(D4,D3,D10),"")</f>
        <v>#NAME?</v>
      </c>
      <c r="E11" s="44" t="e">
        <f t="shared" si="6"/>
        <v>#NAME?</v>
      </c>
      <c r="F11" s="44" t="e">
        <f t="shared" si="6"/>
        <v>#NAME?</v>
      </c>
      <c r="G11" s="44" t="e">
        <f t="shared" si="6"/>
        <v>#NAME?</v>
      </c>
      <c r="H11" s="44" t="e">
        <f t="shared" si="6"/>
        <v>#NAME?</v>
      </c>
      <c r="I11" s="44" t="e">
        <f t="shared" si="6"/>
        <v>#NAME?</v>
      </c>
      <c r="J11" s="44" t="e">
        <f t="shared" si="6"/>
        <v>#NAME?</v>
      </c>
      <c r="K11" s="44" t="e">
        <f t="shared" si="6"/>
        <v>#NAME?</v>
      </c>
      <c r="L11" s="44" t="e">
        <f t="shared" si="6"/>
        <v>#NAME?</v>
      </c>
      <c r="M11" s="44" t="e">
        <f t="shared" si="6"/>
        <v>#NAME?</v>
      </c>
      <c r="N11" s="44" t="e">
        <f t="shared" si="6"/>
        <v>#NAME?</v>
      </c>
      <c r="O11" s="44" t="e">
        <f t="shared" si="6"/>
        <v>#NAME?</v>
      </c>
      <c r="P11" s="44" t="e">
        <f t="shared" si="6"/>
        <v>#NAME?</v>
      </c>
      <c r="Q11" s="44" t="e">
        <f t="shared" si="6"/>
        <v>#NAME?</v>
      </c>
      <c r="R11" s="44" t="e">
        <f t="shared" si="6"/>
        <v>#NAME?</v>
      </c>
      <c r="S11" s="44" t="e">
        <f t="shared" si="6"/>
        <v>#NAME?</v>
      </c>
      <c r="T11" s="44" t="e">
        <f t="shared" si="6"/>
        <v>#NAME?</v>
      </c>
      <c r="U11" s="44" t="e">
        <f t="shared" si="6"/>
        <v>#NAME?</v>
      </c>
      <c r="V11" s="44" t="e">
        <f t="shared" si="6"/>
        <v>#NAME?</v>
      </c>
      <c r="W11" s="44" t="e">
        <f t="shared" si="6"/>
        <v>#NAME?</v>
      </c>
      <c r="X11" s="44" t="e">
        <f t="shared" si="6"/>
        <v>#NAME?</v>
      </c>
      <c r="Y11" s="44" t="e">
        <f t="shared" si="6"/>
        <v>#NAME?</v>
      </c>
      <c r="Z11" s="44" t="e">
        <f t="shared" si="6"/>
        <v>#NAME?</v>
      </c>
      <c r="AA11" s="44" t="e">
        <f t="shared" si="6"/>
        <v>#NAME?</v>
      </c>
      <c r="AB11" s="44" t="e">
        <f t="shared" si="6"/>
        <v>#NAME?</v>
      </c>
      <c r="AC11" s="44" t="e">
        <f t="shared" si="6"/>
        <v>#NAME?</v>
      </c>
      <c r="AD11" s="44" t="e">
        <f t="shared" si="6"/>
        <v>#NAME?</v>
      </c>
      <c r="AE11" s="44" t="e">
        <f t="shared" si="6"/>
        <v>#NAME?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 t="e">
        <f t="shared" si="6"/>
        <v>#NAME?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 t="e">
        <f>SUM(C11:BF11)</f>
        <v>#NAME?</v>
      </c>
      <c r="BH11" s="12" t="e">
        <f>IF(BG11&lt;&gt;0,punctaj1($BH$4,$BH$3,BG11),"")</f>
        <v>#NAME?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44"/>
  <sheetViews>
    <sheetView showGridLines="0" tabSelected="1" zoomScalePageLayoutView="0" workbookViewId="0" topLeftCell="A1">
      <selection activeCell="D34" sqref="D34"/>
    </sheetView>
  </sheetViews>
  <sheetFormatPr defaultColWidth="9.140625" defaultRowHeight="12.75"/>
  <cols>
    <col min="1" max="1" width="30.140625" style="1" customWidth="1"/>
    <col min="2" max="2" width="13.00390625" style="6" customWidth="1"/>
    <col min="3" max="3" width="10.57421875" style="6" customWidth="1"/>
    <col min="4" max="4" width="12.28125" style="6" customWidth="1"/>
    <col min="5" max="5" width="11.8515625" style="1" customWidth="1"/>
    <col min="6" max="6" width="13.7109375" style="1" customWidth="1"/>
    <col min="7" max="16384" width="9.140625" style="1" customWidth="1"/>
  </cols>
  <sheetData>
    <row r="2" ht="12.75">
      <c r="A2" s="51" t="s">
        <v>78</v>
      </c>
    </row>
    <row r="5" spans="1:4" ht="12.75" customHeight="1">
      <c r="A5" s="63" t="s">
        <v>88</v>
      </c>
      <c r="B5" s="63"/>
      <c r="C5" s="63"/>
      <c r="D5" s="63"/>
    </row>
    <row r="6" spans="1:4" ht="12.75">
      <c r="A6" s="63"/>
      <c r="B6" s="63"/>
      <c r="C6" s="63"/>
      <c r="D6" s="63"/>
    </row>
    <row r="7" spans="1:4" ht="54.75" customHeight="1">
      <c r="A7" s="64"/>
      <c r="B7" s="64"/>
      <c r="C7" s="64"/>
      <c r="D7" s="64"/>
    </row>
    <row r="8" spans="1:4" ht="18.75" customHeight="1">
      <c r="A8" s="53"/>
      <c r="B8" s="53"/>
      <c r="C8" s="53"/>
      <c r="D8" s="53"/>
    </row>
    <row r="9" spans="1:6" s="15" customFormat="1" ht="27" customHeight="1">
      <c r="A9" s="65" t="s">
        <v>0</v>
      </c>
      <c r="B9" s="54" t="s">
        <v>81</v>
      </c>
      <c r="C9" s="68" t="s">
        <v>14</v>
      </c>
      <c r="D9" s="69"/>
      <c r="E9" s="68" t="s">
        <v>83</v>
      </c>
      <c r="F9" s="69"/>
    </row>
    <row r="10" spans="1:6" s="26" customFormat="1" ht="43.5" customHeight="1">
      <c r="A10" s="66"/>
      <c r="B10" s="55" t="s">
        <v>84</v>
      </c>
      <c r="C10" s="31">
        <v>0.9</v>
      </c>
      <c r="D10" s="32">
        <v>1</v>
      </c>
      <c r="E10" s="31">
        <v>0.1</v>
      </c>
      <c r="F10" s="32">
        <v>1</v>
      </c>
    </row>
    <row r="11" spans="1:6" s="15" customFormat="1" ht="28.5" customHeight="1">
      <c r="A11" s="67"/>
      <c r="B11" s="17"/>
      <c r="C11" s="16" t="s">
        <v>3</v>
      </c>
      <c r="D11" s="16" t="s">
        <v>5</v>
      </c>
      <c r="E11" s="16" t="s">
        <v>3</v>
      </c>
      <c r="F11" s="16" t="s">
        <v>5</v>
      </c>
    </row>
    <row r="12" spans="1:6" s="25" customFormat="1" ht="15" customHeight="1">
      <c r="A12" s="33"/>
      <c r="B12" s="34">
        <v>1259559</v>
      </c>
      <c r="C12" s="35"/>
      <c r="D12" s="35">
        <v>1133603</v>
      </c>
      <c r="E12" s="35"/>
      <c r="F12" s="35">
        <v>125956</v>
      </c>
    </row>
    <row r="13" spans="1:6" ht="12.75">
      <c r="A13" s="2" t="s">
        <v>75</v>
      </c>
      <c r="B13" s="56">
        <f>D13+F13</f>
        <v>385325.410509</v>
      </c>
      <c r="C13" s="36">
        <v>1164.93</v>
      </c>
      <c r="D13" s="18">
        <f aca="true" t="shared" si="0" ref="D13:D19">C13*$D$21</f>
        <v>385325.410509</v>
      </c>
      <c r="E13" s="36">
        <v>0</v>
      </c>
      <c r="F13" s="18">
        <f>E13*$F$21</f>
        <v>0</v>
      </c>
    </row>
    <row r="14" spans="1:6" ht="12.75">
      <c r="A14" s="2" t="s">
        <v>74</v>
      </c>
      <c r="B14" s="56">
        <f aca="true" t="shared" si="1" ref="B14:B19">D14+F14</f>
        <v>197436.53444999998</v>
      </c>
      <c r="C14" s="36">
        <v>406.5</v>
      </c>
      <c r="D14" s="18">
        <f t="shared" si="0"/>
        <v>134458.53345</v>
      </c>
      <c r="E14" s="36">
        <v>30</v>
      </c>
      <c r="F14" s="18">
        <f aca="true" t="shared" si="2" ref="F14:F19">E14*$F$21</f>
        <v>62978.001000000004</v>
      </c>
    </row>
    <row r="15" spans="1:6" ht="12.75">
      <c r="A15" s="2" t="str">
        <f>categorie!A10</f>
        <v>Almina Trading SRL Targoviste</v>
      </c>
      <c r="B15" s="56">
        <f t="shared" si="1"/>
        <v>441231.52111499995</v>
      </c>
      <c r="C15" s="36">
        <v>1143.55</v>
      </c>
      <c r="D15" s="18">
        <f t="shared" si="0"/>
        <v>378253.52011499996</v>
      </c>
      <c r="E15" s="36">
        <v>30</v>
      </c>
      <c r="F15" s="18">
        <f t="shared" si="2"/>
        <v>62978.001000000004</v>
      </c>
    </row>
    <row r="16" spans="1:6" ht="12.75">
      <c r="A16" s="4" t="str">
        <f>categorie!A8</f>
        <v>Prolife SRL Targoviste</v>
      </c>
      <c r="B16" s="56">
        <f t="shared" si="1"/>
        <v>119960.827371</v>
      </c>
      <c r="C16" s="49">
        <v>362.67</v>
      </c>
      <c r="D16" s="18">
        <f t="shared" si="0"/>
        <v>119960.827371</v>
      </c>
      <c r="E16" s="49">
        <v>0</v>
      </c>
      <c r="F16" s="18">
        <f t="shared" si="2"/>
        <v>0</v>
      </c>
    </row>
    <row r="17" spans="1:6" ht="12.75">
      <c r="A17" s="2" t="s">
        <v>76</v>
      </c>
      <c r="B17" s="56">
        <f t="shared" si="1"/>
        <v>34400.2152</v>
      </c>
      <c r="C17" s="36">
        <v>104</v>
      </c>
      <c r="D17" s="18">
        <f t="shared" si="0"/>
        <v>34400.2152</v>
      </c>
      <c r="E17" s="36">
        <v>0</v>
      </c>
      <c r="F17" s="18">
        <f t="shared" si="2"/>
        <v>0</v>
      </c>
    </row>
    <row r="18" spans="1:6" ht="12.75">
      <c r="A18" s="2" t="s">
        <v>77</v>
      </c>
      <c r="B18" s="56">
        <f t="shared" si="1"/>
        <v>31423.2735</v>
      </c>
      <c r="C18" s="36">
        <v>95</v>
      </c>
      <c r="D18" s="18">
        <f t="shared" si="0"/>
        <v>31423.2735</v>
      </c>
      <c r="E18" s="36">
        <v>0</v>
      </c>
      <c r="F18" s="18">
        <f t="shared" si="2"/>
        <v>0</v>
      </c>
    </row>
    <row r="19" spans="1:6" ht="12.75">
      <c r="A19" s="2" t="s">
        <v>82</v>
      </c>
      <c r="B19" s="56">
        <f t="shared" si="1"/>
        <v>49781.080649999996</v>
      </c>
      <c r="C19" s="36">
        <v>150.5</v>
      </c>
      <c r="D19" s="18">
        <f t="shared" si="0"/>
        <v>49781.080649999996</v>
      </c>
      <c r="E19" s="36">
        <v>0</v>
      </c>
      <c r="F19" s="18">
        <f t="shared" si="2"/>
        <v>0</v>
      </c>
    </row>
    <row r="20" spans="1:6" ht="12.75">
      <c r="A20" s="14" t="s">
        <v>18</v>
      </c>
      <c r="B20" s="7">
        <f>SUM(B13:B19)</f>
        <v>1259558.8627949997</v>
      </c>
      <c r="C20" s="7">
        <f>SUM(C13:C19)</f>
        <v>3427.15</v>
      </c>
      <c r="D20" s="7">
        <f>SUM(D13:D19)</f>
        <v>1133602.8607949999</v>
      </c>
      <c r="E20" s="7">
        <f>SUM(E13:E19)</f>
        <v>60</v>
      </c>
      <c r="F20" s="7">
        <f>SUM(F13:F19)</f>
        <v>125956.00200000001</v>
      </c>
    </row>
    <row r="21" spans="1:6" ht="12.75">
      <c r="A21" s="2" t="s">
        <v>4</v>
      </c>
      <c r="B21" s="5"/>
      <c r="C21" s="8"/>
      <c r="D21" s="8">
        <f>ROUND(D12/C20,4)</f>
        <v>330.7713</v>
      </c>
      <c r="E21" s="8"/>
      <c r="F21" s="8">
        <f>ROUND(F12/E20,4)</f>
        <v>2099.2667</v>
      </c>
    </row>
    <row r="22" spans="1:4" ht="12.75">
      <c r="A22" s="57"/>
      <c r="B22" s="58"/>
      <c r="C22" s="59"/>
      <c r="D22" s="59"/>
    </row>
    <row r="23" spans="1:8" ht="12.75">
      <c r="A23" s="60"/>
      <c r="B23" s="60"/>
      <c r="C23" s="60"/>
      <c r="D23" s="60"/>
      <c r="E23" s="60"/>
      <c r="F23" s="60"/>
      <c r="G23" s="60"/>
      <c r="H23" s="52"/>
    </row>
    <row r="24" spans="1:4" ht="12.75">
      <c r="A24" s="1" t="s">
        <v>85</v>
      </c>
      <c r="B24" s="1"/>
      <c r="C24" s="1"/>
      <c r="D24" s="1"/>
    </row>
    <row r="25" spans="1:4" ht="12.75">
      <c r="A25" s="1" t="s">
        <v>89</v>
      </c>
      <c r="B25" s="1"/>
      <c r="C25" s="1"/>
      <c r="D25" s="1"/>
    </row>
    <row r="26" spans="2:4" ht="12.75" customHeight="1">
      <c r="B26" s="1"/>
      <c r="C26" s="1"/>
      <c r="D26" s="1"/>
    </row>
    <row r="27" spans="1:4" ht="12.75">
      <c r="A27" s="3"/>
      <c r="B27" s="3"/>
      <c r="C27" s="3"/>
      <c r="D27" s="3"/>
    </row>
    <row r="28" spans="1:4" ht="12.75">
      <c r="A28" s="1" t="s">
        <v>10</v>
      </c>
      <c r="B28" s="1"/>
      <c r="C28" s="1" t="s">
        <v>15</v>
      </c>
      <c r="D28" s="3"/>
    </row>
    <row r="29" spans="1:4" ht="12.75">
      <c r="A29" s="1" t="s">
        <v>86</v>
      </c>
      <c r="B29" s="1"/>
      <c r="C29" s="1" t="s">
        <v>87</v>
      </c>
      <c r="D29" s="3"/>
    </row>
    <row r="30" spans="1:15" ht="38.25" customHeight="1">
      <c r="A30" s="3"/>
      <c r="B30" s="3"/>
      <c r="C30" s="3"/>
      <c r="D30" s="3"/>
      <c r="O30" s="15"/>
    </row>
    <row r="31" spans="2:15" ht="12.75">
      <c r="B31" s="3"/>
      <c r="C31" s="3"/>
      <c r="D31" s="3"/>
      <c r="O31" s="26"/>
    </row>
    <row r="32" spans="1:15" ht="12.75">
      <c r="A32" s="3" t="s">
        <v>79</v>
      </c>
      <c r="B32" s="3"/>
      <c r="C32" s="1"/>
      <c r="D32" s="3" t="s">
        <v>91</v>
      </c>
      <c r="O32" s="15"/>
    </row>
    <row r="33" spans="1:15" ht="12.75">
      <c r="A33" s="3" t="s">
        <v>90</v>
      </c>
      <c r="B33" s="3"/>
      <c r="C33" s="50"/>
      <c r="D33" s="3" t="s">
        <v>80</v>
      </c>
      <c r="E33" s="50"/>
      <c r="O33" s="25"/>
    </row>
    <row r="34" spans="1:4" ht="12.75">
      <c r="A34" s="3"/>
      <c r="B34" s="3"/>
      <c r="C34" s="3"/>
      <c r="D34" s="3"/>
    </row>
    <row r="35" spans="1:6" ht="12.75">
      <c r="A35" s="3"/>
      <c r="B35" s="3"/>
      <c r="C35" s="3"/>
      <c r="D35" s="3"/>
      <c r="F35" s="50">
        <v>44407</v>
      </c>
    </row>
    <row r="36" spans="1:4" ht="12.75">
      <c r="A36" s="50"/>
      <c r="B36" s="3"/>
      <c r="C36" s="3"/>
      <c r="D36" s="3"/>
    </row>
    <row r="37" spans="1:5" ht="12.75">
      <c r="A37" s="3"/>
      <c r="B37" s="3"/>
      <c r="C37" s="3"/>
      <c r="D37" s="3"/>
      <c r="E37" s="50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15" ht="12.75">
      <c r="A43" s="3"/>
      <c r="B43" s="3"/>
      <c r="C43" s="3"/>
      <c r="D43" s="3"/>
      <c r="O43" s="60"/>
    </row>
    <row r="44" spans="1:4" ht="12.75">
      <c r="A44" s="3"/>
      <c r="B44" s="3"/>
      <c r="C44" s="3"/>
      <c r="D44" s="3"/>
    </row>
  </sheetData>
  <sheetProtection/>
  <mergeCells count="4">
    <mergeCell ref="A5:D7"/>
    <mergeCell ref="A9:A11"/>
    <mergeCell ref="C9:D9"/>
    <mergeCell ref="E9:F9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2021-08-09T10:12:27Z</cp:lastPrinted>
  <dcterms:created xsi:type="dcterms:W3CDTF">2003-01-21T08:22:40Z</dcterms:created>
  <dcterms:modified xsi:type="dcterms:W3CDTF">2021-08-16T11:23:26Z</dcterms:modified>
  <cp:category/>
  <cp:version/>
  <cp:contentType/>
  <cp:contentStatus/>
</cp:coreProperties>
</file>